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filterPrivacy="1"/>
  <xr:revisionPtr revIDLastSave="229" documentId="6_{C6156744-7296-45EB-9F0E-3D2D49FF9075}" xr6:coauthVersionLast="47" xr6:coauthVersionMax="47" xr10:uidLastSave="{50C6BC98-7E87-4868-BC30-B8EF3E0C4BB1}"/>
  <workbookProtection workbookAlgorithmName="SHA-512" workbookHashValue="K94rCwNrdODYtSUCLqMl9bxvxIFbv46iz6QQYz658M1Azb16RX2ZFxlNxnpDXhpVJYA7AvoZ7XatFyywTvh7ZQ==" workbookSaltValue="hUNPbH2ysat1+1o3cm4LkA==" workbookSpinCount="100000" lockStructure="1"/>
  <bookViews>
    <workbookView xWindow="38280" yWindow="180" windowWidth="38640" windowHeight="21240" xr2:uid="{00000000-000D-0000-FFFF-FFFF00000000}"/>
  </bookViews>
  <sheets>
    <sheet name="Hoja1" sheetId="1" r:id="rId1"/>
    <sheet name="Hoja4" sheetId="4" r:id="rId2"/>
  </sheets>
  <definedNames>
    <definedName name="Cubierta_Plana_EO">Hoja1!#REF!</definedName>
    <definedName name="Cubierta_Plana_Sur">Hoja1!#REF!</definedName>
    <definedName name="Teja_Horizontal">Hoja1!$H$50:$Q$50</definedName>
    <definedName name="Teja_Vertical">Hoja1!$H$110:$Z$110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" i="1" l="1"/>
  <c r="E19" i="1"/>
  <c r="E15" i="1"/>
  <c r="E20" i="1"/>
  <c r="E14" i="1"/>
  <c r="L122" i="1"/>
  <c r="K122" i="1"/>
  <c r="J122" i="1"/>
  <c r="I122" i="1"/>
  <c r="H122" i="1"/>
  <c r="L121" i="1"/>
  <c r="K121" i="1"/>
  <c r="J121" i="1"/>
  <c r="I121" i="1"/>
  <c r="H121" i="1"/>
  <c r="L120" i="1"/>
  <c r="K120" i="1"/>
  <c r="J120" i="1"/>
  <c r="I120" i="1"/>
  <c r="H120" i="1"/>
  <c r="I60" i="1"/>
  <c r="J60" i="1"/>
  <c r="K60" i="1"/>
  <c r="L60" i="1"/>
  <c r="M60" i="1"/>
  <c r="N60" i="1"/>
  <c r="O60" i="1"/>
  <c r="P60" i="1"/>
  <c r="Q60" i="1"/>
  <c r="I61" i="1"/>
  <c r="J61" i="1"/>
  <c r="K61" i="1"/>
  <c r="L61" i="1"/>
  <c r="M61" i="1"/>
  <c r="N61" i="1"/>
  <c r="O61" i="1"/>
  <c r="P61" i="1"/>
  <c r="Q61" i="1"/>
  <c r="I62" i="1"/>
  <c r="J62" i="1"/>
  <c r="K62" i="1"/>
  <c r="L62" i="1"/>
  <c r="M62" i="1"/>
  <c r="N62" i="1"/>
  <c r="O62" i="1"/>
  <c r="P62" i="1"/>
  <c r="Q62" i="1"/>
  <c r="H60" i="1"/>
  <c r="H62" i="1"/>
  <c r="H61" i="1"/>
  <c r="B17" i="1"/>
  <c r="E17" i="1" s="1"/>
  <c r="E21" i="1" s="1"/>
  <c r="B18" i="1"/>
  <c r="E18" i="1" s="1"/>
  <c r="E25" i="1" l="1"/>
  <c r="E24" i="1"/>
  <c r="E26" i="1"/>
  <c r="E16" i="1"/>
</calcChain>
</file>

<file path=xl/sharedStrings.xml><?xml version="1.0" encoding="utf-8"?>
<sst xmlns="http://schemas.openxmlformats.org/spreadsheetml/2006/main" count="119" uniqueCount="76">
  <si>
    <t>nº</t>
  </si>
  <si>
    <t>Unidades por PACK</t>
  </si>
  <si>
    <t>1-</t>
  </si>
  <si>
    <t>2-</t>
  </si>
  <si>
    <t xml:space="preserve">Piezas necesarias </t>
  </si>
  <si>
    <t>Disposición</t>
  </si>
  <si>
    <t>1x4</t>
  </si>
  <si>
    <t>1x2</t>
  </si>
  <si>
    <t>1x3</t>
  </si>
  <si>
    <t>1x5</t>
  </si>
  <si>
    <t>1x6</t>
  </si>
  <si>
    <t>1x1</t>
  </si>
  <si>
    <t>Descripción</t>
  </si>
  <si>
    <t>1X6</t>
  </si>
  <si>
    <t>1x7</t>
  </si>
  <si>
    <t>1x8</t>
  </si>
  <si>
    <t>1x9</t>
  </si>
  <si>
    <t>1x10</t>
  </si>
  <si>
    <t>nº de modulos por fila</t>
  </si>
  <si>
    <t>3-</t>
  </si>
  <si>
    <t>nº de filas</t>
  </si>
  <si>
    <t>03-001345</t>
  </si>
  <si>
    <t>03-001236</t>
  </si>
  <si>
    <t>Pinza final</t>
  </si>
  <si>
    <t>Pinza intermedia</t>
  </si>
  <si>
    <t>Horizontal</t>
  </si>
  <si>
    <t>Vertical</t>
  </si>
  <si>
    <t>4-</t>
  </si>
  <si>
    <t>03-000012</t>
  </si>
  <si>
    <t>03-001366</t>
  </si>
  <si>
    <t>03-001111</t>
  </si>
  <si>
    <t>03-000223</t>
  </si>
  <si>
    <t>Tapa final para rail C47 Negra</t>
  </si>
  <si>
    <t>39-014678</t>
  </si>
  <si>
    <t>Tamiz 18x130 para taco quimico (10ud.)</t>
  </si>
  <si>
    <t>39-014679</t>
  </si>
  <si>
    <t>Taco quimico P-Plus 380</t>
  </si>
  <si>
    <t>39-014681</t>
  </si>
  <si>
    <t>Aislante liquido color teja</t>
  </si>
  <si>
    <t>Teja Horizontal</t>
  </si>
  <si>
    <t>Teja Vertical</t>
  </si>
  <si>
    <t>03-000925</t>
  </si>
  <si>
    <t>Conector de tierra</t>
  </si>
  <si>
    <t xml:space="preserve">Tapa final </t>
  </si>
  <si>
    <t>Ancho modulo (mm)</t>
  </si>
  <si>
    <r>
      <t xml:space="preserve">COMPONENTES STANDARD </t>
    </r>
    <r>
      <rPr>
        <sz val="20"/>
        <color theme="1"/>
        <rFont val="Arial"/>
        <family val="2"/>
      </rPr>
      <t>DE ESTRUCTURAS FOTOVOLTAICAS NOVOTEGRA PARA INSTALACIONES EN CUBIERTAS DE TEJA</t>
    </r>
  </si>
  <si>
    <t>Disposición de los modulos</t>
  </si>
  <si>
    <t>Acabado del sistema</t>
  </si>
  <si>
    <t>Aluminio</t>
  </si>
  <si>
    <t xml:space="preserve">Negro </t>
  </si>
  <si>
    <t>Set conector de raíl C47</t>
  </si>
  <si>
    <t>Set toma de tierra SW18</t>
  </si>
  <si>
    <t>03-001441</t>
  </si>
  <si>
    <t>Raíl C 47-2 2,40 m</t>
  </si>
  <si>
    <t>03-001237</t>
  </si>
  <si>
    <t>03-001346</t>
  </si>
  <si>
    <t xml:space="preserve">Set pinza intermedia 30-42 </t>
  </si>
  <si>
    <t xml:space="preserve">Set pinza final 30-42 </t>
  </si>
  <si>
    <t>Set pinza final 30-42 NEGRA</t>
  </si>
  <si>
    <t>Set pinza intermedia 30-42 NEGRA</t>
  </si>
  <si>
    <t>Raíl C 47-2 2,20 m</t>
  </si>
  <si>
    <t xml:space="preserve">Set tornillo de doble rosca </t>
  </si>
  <si>
    <t>TACO QUIMICO</t>
  </si>
  <si>
    <t>5-</t>
  </si>
  <si>
    <t>03-001522</t>
  </si>
  <si>
    <t xml:space="preserve">Tornillo de doble rosca  250mm  (alternativa 03-000224 en 300mm) </t>
  </si>
  <si>
    <t>Rail C-47 2,40m</t>
  </si>
  <si>
    <t>DESA Anclaje Químico 410ml</t>
  </si>
  <si>
    <t>39-114722</t>
  </si>
  <si>
    <t>39-116868</t>
  </si>
  <si>
    <t>CELO Tamiz SH 15-330mm</t>
  </si>
  <si>
    <t>39-116272</t>
  </si>
  <si>
    <t>SOUDAL SOU-MS-LIQUIDO-1KG-TEJA</t>
  </si>
  <si>
    <t>03-001185</t>
  </si>
  <si>
    <t>Pletina contacto a tierra</t>
  </si>
  <si>
    <t>Conector de raíl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</si>
</sst>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b/>
      <sz val="22"/>
      <color theme="1"/>
      <name val="Arial"/>
      <family val="2"/>
    </font>
    <font>
      <sz val="12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sz val="16"/>
      <color theme="1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sz val="12"/>
      <name val="Arial"/>
      <family val="2"/>
    </font>
    <font>
      <sz val="12"/>
      <color rgb="FFFF0000"/>
      <name val="Arial"/>
      <family val="2"/>
    </font>
    <font>
      <sz val="11"/>
      <color theme="0"/>
      <name val="Arial"/>
      <family val="2"/>
    </font>
    <font>
      <sz val="12"/>
      <color theme="0"/>
      <name val="Arial"/>
      <family val="2"/>
    </font>
    <font>
      <sz val="11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1" fillId="2" borderId="0" xfId="0" applyFont="1" applyFill="1" applyAlignment="1">
      <alignment horizontal="left"/>
    </xf>
    <xf numFmtId="0" fontId="6" fillId="2" borderId="0" xfId="0" applyFont="1" applyFill="1"/>
    <xf numFmtId="0" fontId="1" fillId="2" borderId="0" xfId="0" applyFont="1" applyFill="1"/>
    <xf numFmtId="0" fontId="4" fillId="2" borderId="0" xfId="0" applyFont="1" applyFill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5" xfId="0" applyFont="1" applyFill="1" applyBorder="1"/>
    <xf numFmtId="0" fontId="2" fillId="2" borderId="16" xfId="0" applyFont="1" applyFill="1" applyBorder="1"/>
    <xf numFmtId="0" fontId="16" fillId="2" borderId="0" xfId="0" applyFont="1" applyFill="1"/>
    <xf numFmtId="0" fontId="5" fillId="2" borderId="18" xfId="0" applyFont="1" applyFill="1" applyBorder="1"/>
    <xf numFmtId="0" fontId="5" fillId="2" borderId="2" xfId="0" applyFont="1" applyFill="1" applyBorder="1"/>
    <xf numFmtId="0" fontId="17" fillId="2" borderId="0" xfId="0" applyFont="1" applyFill="1" applyAlignment="1">
      <alignment horizontal="right"/>
    </xf>
    <xf numFmtId="0" fontId="5" fillId="2" borderId="20" xfId="0" applyFont="1" applyFill="1" applyBorder="1"/>
    <xf numFmtId="0" fontId="5" fillId="2" borderId="3" xfId="0" applyFont="1" applyFill="1" applyBorder="1"/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right"/>
    </xf>
    <xf numFmtId="0" fontId="1" fillId="2" borderId="0" xfId="0" applyFont="1" applyFill="1" applyAlignment="1">
      <alignment horizontal="center"/>
    </xf>
    <xf numFmtId="0" fontId="5" fillId="2" borderId="21" xfId="0" applyFont="1" applyFill="1" applyBorder="1"/>
    <xf numFmtId="0" fontId="5" fillId="2" borderId="22" xfId="0" applyFont="1" applyFill="1" applyBorder="1"/>
    <xf numFmtId="0" fontId="5" fillId="2" borderId="12" xfId="0" applyFont="1" applyFill="1" applyBorder="1"/>
    <xf numFmtId="0" fontId="5" fillId="2" borderId="1" xfId="0" applyFont="1" applyFill="1" applyBorder="1"/>
    <xf numFmtId="0" fontId="18" fillId="2" borderId="0" xfId="0" applyFont="1" applyFill="1"/>
    <xf numFmtId="0" fontId="3" fillId="2" borderId="0" xfId="0" applyFont="1" applyFill="1" applyAlignment="1">
      <alignment vertical="center"/>
    </xf>
    <xf numFmtId="0" fontId="1" fillId="0" borderId="0" xfId="0" applyFont="1"/>
    <xf numFmtId="0" fontId="2" fillId="2" borderId="1" xfId="0" applyFont="1" applyFill="1" applyBorder="1"/>
    <xf numFmtId="0" fontId="11" fillId="2" borderId="1" xfId="0" applyFont="1" applyFill="1" applyBorder="1"/>
    <xf numFmtId="0" fontId="9" fillId="2" borderId="1" xfId="0" applyFont="1" applyFill="1" applyBorder="1"/>
    <xf numFmtId="0" fontId="9" fillId="0" borderId="1" xfId="0" applyFont="1" applyBorder="1"/>
    <xf numFmtId="0" fontId="14" fillId="2" borderId="3" xfId="0" applyFont="1" applyFill="1" applyBorder="1"/>
    <xf numFmtId="0" fontId="5" fillId="2" borderId="3" xfId="0" applyFont="1" applyFill="1" applyBorder="1" applyAlignment="1">
      <alignment horizontal="right"/>
    </xf>
    <xf numFmtId="0" fontId="3" fillId="2" borderId="0" xfId="0" applyFont="1" applyFill="1" applyAlignment="1">
      <alignment horizontal="left" vertical="center"/>
    </xf>
    <xf numFmtId="0" fontId="2" fillId="2" borderId="14" xfId="0" applyFont="1" applyFill="1" applyBorder="1"/>
    <xf numFmtId="0" fontId="3" fillId="2" borderId="0" xfId="0" applyFont="1" applyFill="1" applyAlignment="1">
      <alignment horizontal="center" vertical="center"/>
    </xf>
    <xf numFmtId="0" fontId="16" fillId="0" borderId="0" xfId="0" applyFont="1"/>
    <xf numFmtId="0" fontId="5" fillId="0" borderId="0" xfId="0" applyFont="1"/>
    <xf numFmtId="0" fontId="14" fillId="0" borderId="0" xfId="0" applyFont="1" applyAlignment="1">
      <alignment horizontal="right"/>
    </xf>
    <xf numFmtId="0" fontId="15" fillId="0" borderId="0" xfId="0" applyFont="1" applyAlignment="1">
      <alignment horizontal="right"/>
    </xf>
    <xf numFmtId="0" fontId="18" fillId="0" borderId="0" xfId="0" applyFont="1"/>
    <xf numFmtId="0" fontId="1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5" fillId="2" borderId="8" xfId="0" applyFont="1" applyFill="1" applyBorder="1" applyAlignment="1" applyProtection="1">
      <alignment horizontal="center" vertical="center"/>
      <protection locked="0"/>
    </xf>
    <xf numFmtId="0" fontId="5" fillId="2" borderId="11" xfId="0" applyFont="1" applyFill="1" applyBorder="1" applyAlignment="1" applyProtection="1">
      <alignment horizontal="center" vertical="center"/>
      <protection locked="0"/>
    </xf>
    <xf numFmtId="0" fontId="2" fillId="2" borderId="16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2" borderId="17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 applyProtection="1">
      <alignment horizontal="center" vertical="center"/>
      <protection hidden="1"/>
    </xf>
    <xf numFmtId="0" fontId="2" fillId="3" borderId="24" xfId="0" applyFont="1" applyFill="1" applyBorder="1" applyAlignment="1" applyProtection="1">
      <alignment horizontal="center" vertical="center"/>
      <protection hidden="1"/>
    </xf>
    <xf numFmtId="0" fontId="5" fillId="2" borderId="13" xfId="0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" fillId="2" borderId="14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2" fillId="3" borderId="25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1" defaultTableStyle="TableStyleMedium2" defaultPivotStyle="PivotStyleLight16">
    <tableStyle name="Invisible" pivot="0" table="0" count="0" xr9:uid="{7E1B9315-6A13-4C21-8026-8B6BA01C8A3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.jpeg"/><Relationship Id="rId7" Type="http://schemas.openxmlformats.org/officeDocument/2006/relationships/image" Target="../media/image5.png"/><Relationship Id="rId2" Type="http://schemas.openxmlformats.org/officeDocument/2006/relationships/hyperlink" Target="https://solarshop.baywa-re.es/productos/categorias/sistema-de-montaje?fabricante=novotegra&amp;tipodetejado=tile-roof%28s%29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#Hoja4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561500</xdr:colOff>
      <xdr:row>28</xdr:row>
      <xdr:rowOff>79512</xdr:rowOff>
    </xdr:from>
    <xdr:to>
      <xdr:col>3</xdr:col>
      <xdr:colOff>1331077</xdr:colOff>
      <xdr:row>43</xdr:row>
      <xdr:rowOff>626307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500" y="5656801"/>
          <a:ext cx="6358342" cy="4098348"/>
        </a:xfrm>
        <a:prstGeom prst="rect">
          <a:avLst/>
        </a:prstGeom>
        <a:ln w="2286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4</xdr:col>
      <xdr:colOff>424377</xdr:colOff>
      <xdr:row>28</xdr:row>
      <xdr:rowOff>82234</xdr:rowOff>
    </xdr:from>
    <xdr:to>
      <xdr:col>16</xdr:col>
      <xdr:colOff>342482</xdr:colOff>
      <xdr:row>43</xdr:row>
      <xdr:rowOff>625854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0"/>
        </a:blip>
        <a:stretch>
          <a:fillRect/>
        </a:stretch>
      </xdr:blipFill>
      <xdr:spPr>
        <a:xfrm>
          <a:off x="7493534" y="5659523"/>
          <a:ext cx="6505273" cy="4095173"/>
        </a:xfrm>
        <a:prstGeom prst="rect">
          <a:avLst/>
        </a:prstGeom>
        <a:ln w="2286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2</xdr:col>
      <xdr:colOff>3109314</xdr:colOff>
      <xdr:row>40</xdr:row>
      <xdr:rowOff>170499</xdr:rowOff>
    </xdr:from>
    <xdr:to>
      <xdr:col>3</xdr:col>
      <xdr:colOff>1278453</xdr:colOff>
      <xdr:row>41</xdr:row>
      <xdr:rowOff>771148</xdr:rowOff>
    </xdr:to>
    <xdr:pic>
      <xdr:nvPicPr>
        <xdr:cNvPr id="11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992" t="29133" r="5848" b="29352"/>
        <a:stretch/>
      </xdr:blipFill>
      <xdr:spPr bwMode="auto">
        <a:xfrm>
          <a:off x="4073290" y="7985589"/>
          <a:ext cx="2790118" cy="79778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4135994</xdr:colOff>
      <xdr:row>41</xdr:row>
      <xdr:rowOff>434999</xdr:rowOff>
    </xdr:from>
    <xdr:to>
      <xdr:col>3</xdr:col>
      <xdr:colOff>371601</xdr:colOff>
      <xdr:row>43</xdr:row>
      <xdr:rowOff>313697</xdr:rowOff>
    </xdr:to>
    <xdr:pic>
      <xdr:nvPicPr>
        <xdr:cNvPr id="10" name="Imagen 9" descr="Clic con un dedo - Iconos gratis de gestos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684181">
          <a:off x="5099077" y="8414832"/>
          <a:ext cx="857984" cy="978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607403</xdr:colOff>
      <xdr:row>30</xdr:row>
      <xdr:rowOff>63194</xdr:rowOff>
    </xdr:from>
    <xdr:to>
      <xdr:col>7</xdr:col>
      <xdr:colOff>333976</xdr:colOff>
      <xdr:row>43</xdr:row>
      <xdr:rowOff>93033</xdr:rowOff>
    </xdr:to>
    <xdr:pic>
      <xdr:nvPicPr>
        <xdr:cNvPr id="3" name="Imagen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D367B99-6E9F-010C-43F8-E24F9FC6A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6560" y="6019188"/>
          <a:ext cx="2967857" cy="318778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378705</xdr:colOff>
      <xdr:row>30</xdr:row>
      <xdr:rowOff>68852</xdr:rowOff>
    </xdr:from>
    <xdr:to>
      <xdr:col>16</xdr:col>
      <xdr:colOff>59208</xdr:colOff>
      <xdr:row>43</xdr:row>
      <xdr:rowOff>97137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C2AA81-76F5-42CB-9098-23F422339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39819" y="6024846"/>
          <a:ext cx="2683334" cy="31843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224314</xdr:colOff>
      <xdr:row>41</xdr:row>
      <xdr:rowOff>500224</xdr:rowOff>
    </xdr:from>
    <xdr:to>
      <xdr:col>9</xdr:col>
      <xdr:colOff>361252</xdr:colOff>
      <xdr:row>43</xdr:row>
      <xdr:rowOff>314037</xdr:rowOff>
    </xdr:to>
    <xdr:pic>
      <xdr:nvPicPr>
        <xdr:cNvPr id="9" name="Imagen 8" descr="Clic con un dedo - Iconos gratis de gestos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077234">
          <a:off x="10532481" y="8480057"/>
          <a:ext cx="916294" cy="913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672351</xdr:colOff>
      <xdr:row>1</xdr:row>
      <xdr:rowOff>67235</xdr:rowOff>
    </xdr:from>
    <xdr:to>
      <xdr:col>9</xdr:col>
      <xdr:colOff>593910</xdr:colOff>
      <xdr:row>46</xdr:row>
      <xdr:rowOff>85051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642B8D-5E88-A2A9-0256-FB4489B17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351" y="257735"/>
          <a:ext cx="6779559" cy="859031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78440</xdr:colOff>
      <xdr:row>1</xdr:row>
      <xdr:rowOff>64061</xdr:rowOff>
    </xdr:from>
    <xdr:to>
      <xdr:col>19</xdr:col>
      <xdr:colOff>285750</xdr:colOff>
      <xdr:row>45</xdr:row>
      <xdr:rowOff>189725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29CB84-845D-F6E2-E9B8-F03DA6710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50940" y="254561"/>
          <a:ext cx="7922560" cy="850766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K154"/>
  <sheetViews>
    <sheetView showGridLines="0" tabSelected="1" topLeftCell="B1" zoomScale="115" zoomScaleNormal="115" zoomScalePageLayoutView="85" workbookViewId="0">
      <selection activeCell="G10" sqref="G10"/>
    </sheetView>
  </sheetViews>
  <sheetFormatPr baseColWidth="10" defaultColWidth="8.85546875" defaultRowHeight="14.25" x14ac:dyDescent="0.2"/>
  <cols>
    <col min="1" max="1" width="8.85546875" style="1" hidden="1" customWidth="1"/>
    <col min="2" max="2" width="14.42578125" style="3" customWidth="1"/>
    <col min="3" max="3" width="69.140625" style="3" bestFit="1" customWidth="1"/>
    <col min="4" max="4" width="35.42578125" style="41" customWidth="1"/>
    <col min="5" max="5" width="22.140625" style="41" bestFit="1" customWidth="1"/>
    <col min="6" max="6" width="12" style="3" bestFit="1" customWidth="1"/>
    <col min="7" max="7" width="14.140625" style="3" bestFit="1" customWidth="1"/>
    <col min="8" max="8" width="5.140625" style="3" bestFit="1" customWidth="1"/>
    <col min="9" max="9" width="6.42578125" style="3" bestFit="1" customWidth="1"/>
    <col min="10" max="10" width="6.5703125" style="3" customWidth="1"/>
    <col min="11" max="12" width="5.140625" style="3" customWidth="1"/>
    <col min="13" max="15" width="5.140625" style="3" bestFit="1" customWidth="1"/>
    <col min="16" max="16" width="5.140625" style="3" customWidth="1"/>
    <col min="17" max="17" width="5.5703125" style="3" customWidth="1"/>
    <col min="18" max="18" width="7.140625" style="3" customWidth="1"/>
    <col min="19" max="19" width="5.5703125" style="3" customWidth="1"/>
    <col min="20" max="20" width="5.140625" style="3" bestFit="1" customWidth="1"/>
    <col min="21" max="21" width="5.140625" style="3" customWidth="1"/>
    <col min="22" max="22" width="0.5703125" style="3" customWidth="1"/>
    <col min="23" max="23" width="5.140625" style="3" bestFit="1" customWidth="1"/>
    <col min="24" max="24" width="6.5703125" style="3" customWidth="1"/>
    <col min="25" max="25" width="5.140625" style="3" customWidth="1"/>
    <col min="26" max="27" width="8.85546875" style="3" customWidth="1"/>
    <col min="28" max="28" width="11.42578125" style="3" hidden="1" customWidth="1"/>
    <col min="29" max="29" width="13.5703125" style="3" hidden="1" customWidth="1"/>
    <col min="30" max="34" width="8.85546875" style="3" hidden="1" customWidth="1"/>
    <col min="35" max="52" width="8.85546875" style="3" customWidth="1"/>
    <col min="53" max="16384" width="8.85546875" style="3"/>
  </cols>
  <sheetData>
    <row r="1" spans="2:33" ht="26.25" x14ac:dyDescent="0.4">
      <c r="B1" s="2" t="s">
        <v>45</v>
      </c>
    </row>
    <row r="2" spans="2:33" ht="27.75" x14ac:dyDescent="0.4">
      <c r="B2" s="4"/>
      <c r="D2" s="42"/>
    </row>
    <row r="5" spans="2:33" ht="15" thickBot="1" x14ac:dyDescent="0.25"/>
    <row r="6" spans="2:33" ht="15.75" x14ac:dyDescent="0.25">
      <c r="B6" s="5" t="s">
        <v>2</v>
      </c>
      <c r="C6" s="6" t="s">
        <v>46</v>
      </c>
      <c r="D6" s="43" t="s">
        <v>26</v>
      </c>
    </row>
    <row r="7" spans="2:33" ht="16.5" thickBot="1" x14ac:dyDescent="0.3">
      <c r="B7" s="7" t="s">
        <v>3</v>
      </c>
      <c r="C7" s="8" t="s">
        <v>18</v>
      </c>
      <c r="D7" s="44">
        <v>1</v>
      </c>
    </row>
    <row r="8" spans="2:33" ht="16.5" thickBot="1" x14ac:dyDescent="0.3">
      <c r="B8" s="7" t="s">
        <v>19</v>
      </c>
      <c r="C8" s="8" t="s">
        <v>20</v>
      </c>
      <c r="D8" s="44">
        <v>1</v>
      </c>
    </row>
    <row r="9" spans="2:33" ht="16.5" thickBot="1" x14ac:dyDescent="0.3">
      <c r="B9" s="7" t="s">
        <v>27</v>
      </c>
      <c r="C9" s="8" t="s">
        <v>44</v>
      </c>
      <c r="D9" s="44">
        <v>1134</v>
      </c>
    </row>
    <row r="10" spans="2:33" ht="16.5" thickBot="1" x14ac:dyDescent="0.3">
      <c r="B10" s="7" t="s">
        <v>63</v>
      </c>
      <c r="C10" s="8" t="s">
        <v>47</v>
      </c>
      <c r="D10" s="44" t="s">
        <v>49</v>
      </c>
    </row>
    <row r="11" spans="2:33" x14ac:dyDescent="0.2"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</row>
    <row r="12" spans="2:33" ht="15" thickBot="1" x14ac:dyDescent="0.25"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AC12" s="3" t="s">
        <v>48</v>
      </c>
      <c r="AD12" s="3" t="s">
        <v>25</v>
      </c>
      <c r="AF12" s="3">
        <v>1</v>
      </c>
      <c r="AG12" s="3">
        <v>7</v>
      </c>
    </row>
    <row r="13" spans="2:33" ht="16.5" customHeight="1" thickBot="1" x14ac:dyDescent="0.3">
      <c r="B13" s="9" t="s">
        <v>0</v>
      </c>
      <c r="C13" s="10" t="s">
        <v>12</v>
      </c>
      <c r="D13" s="45" t="s">
        <v>1</v>
      </c>
      <c r="E13" s="54" t="s">
        <v>4</v>
      </c>
      <c r="F13" s="11"/>
      <c r="G13" s="36"/>
      <c r="H13" s="36"/>
      <c r="I13" s="36"/>
      <c r="J13" s="26"/>
      <c r="K13" s="26"/>
      <c r="L13" s="26"/>
      <c r="M13" s="26"/>
      <c r="N13" s="26"/>
      <c r="O13" s="26"/>
      <c r="P13" s="26"/>
      <c r="Q13" s="26"/>
      <c r="R13" s="26"/>
      <c r="AC13" s="3" t="s">
        <v>49</v>
      </c>
      <c r="AD13" s="3" t="s">
        <v>26</v>
      </c>
      <c r="AF13" s="3">
        <v>2</v>
      </c>
      <c r="AG13" s="3">
        <v>8</v>
      </c>
    </row>
    <row r="14" spans="2:33" ht="15.75" customHeight="1" x14ac:dyDescent="0.2">
      <c r="B14" s="12" t="s">
        <v>41</v>
      </c>
      <c r="C14" s="13" t="s">
        <v>75</v>
      </c>
      <c r="D14" s="46">
        <v>50</v>
      </c>
      <c r="E14" s="55">
        <f>IF($D$6=$AD$13,$D$8*VLOOKUP(B14,$B$51:$Q$62,$D$7+6,FALSE),$D$7*(VLOOKUP(B14,$B$111:$L$122,$D$8+6,FALSE)))</f>
        <v>0</v>
      </c>
      <c r="F14" s="14"/>
      <c r="G14" s="37"/>
      <c r="H14" s="38"/>
      <c r="I14" s="38"/>
      <c r="J14" s="26"/>
      <c r="K14" s="26"/>
      <c r="L14" s="26"/>
      <c r="M14" s="26"/>
      <c r="N14" s="26"/>
      <c r="O14" s="26"/>
      <c r="P14" s="26"/>
      <c r="Q14" s="26"/>
      <c r="R14" s="26"/>
      <c r="AF14" s="3">
        <v>3</v>
      </c>
      <c r="AG14" s="3">
        <v>9</v>
      </c>
    </row>
    <row r="15" spans="2:33" ht="15" customHeight="1" x14ac:dyDescent="0.2">
      <c r="B15" s="15" t="s">
        <v>28</v>
      </c>
      <c r="C15" s="16" t="s">
        <v>42</v>
      </c>
      <c r="D15" s="47">
        <v>10</v>
      </c>
      <c r="E15" s="55">
        <f>IF($D$6=$AD$13,$D$8*VLOOKUP(B15,$B$51:$Q$62,$D$7+6,FALSE),$D$7*(VLOOKUP(B15,$B$111:$L$122,$D$8+6,FALSE)))</f>
        <v>1</v>
      </c>
      <c r="F15" s="14"/>
      <c r="G15" s="37"/>
      <c r="H15" s="38"/>
      <c r="I15" s="38"/>
      <c r="J15" s="26"/>
      <c r="K15" s="26"/>
      <c r="L15" s="26"/>
      <c r="M15" s="26"/>
      <c r="N15" s="26"/>
      <c r="O15" s="26"/>
      <c r="P15" s="26"/>
      <c r="Q15" s="26"/>
      <c r="R15" s="26"/>
      <c r="AF15" s="3">
        <v>4</v>
      </c>
      <c r="AG15" s="3">
        <v>10</v>
      </c>
    </row>
    <row r="16" spans="2:33" ht="15.75" customHeight="1" x14ac:dyDescent="0.2">
      <c r="B16" s="15" t="str">
        <f>IF(D10=AC12,"03-001236","03-001237")</f>
        <v>03-001237</v>
      </c>
      <c r="C16" s="16" t="s">
        <v>23</v>
      </c>
      <c r="D16" s="47">
        <v>20</v>
      </c>
      <c r="E16" s="55">
        <f>IF($D$6=$AD$13,$D$8*VLOOKUP(B16,$B$51:$Q$62,$D$7+6,FALSE),$D$7*(VLOOKUP(B16,$B$111:$L$122,$D$8+6,FALSE)))</f>
        <v>4</v>
      </c>
      <c r="F16" s="14"/>
      <c r="G16" s="37"/>
      <c r="H16" s="38"/>
      <c r="I16" s="38"/>
      <c r="J16" s="26"/>
      <c r="K16" s="26"/>
      <c r="L16" s="26"/>
      <c r="M16" s="26"/>
      <c r="N16" s="26"/>
      <c r="O16" s="26"/>
      <c r="P16" s="26"/>
      <c r="Q16" s="26"/>
      <c r="R16" s="26"/>
      <c r="Y16" s="17"/>
      <c r="AF16" s="3">
        <v>5</v>
      </c>
      <c r="AG16" s="3">
        <v>11</v>
      </c>
    </row>
    <row r="17" spans="2:33" ht="15" customHeight="1" x14ac:dyDescent="0.2">
      <c r="B17" s="15" t="str">
        <f>IF(D10=AC12,"03-001345","03-001346")</f>
        <v>03-001346</v>
      </c>
      <c r="C17" s="16" t="s">
        <v>24</v>
      </c>
      <c r="D17" s="47">
        <v>20</v>
      </c>
      <c r="E17" s="55">
        <f>IF($D$6=$AD$13,$D$8*VLOOKUP(B17,$B$51:$Q$62,$D$7+6,FALSE),$D$7*(VLOOKUP(B17,$B$111:$L$122,$D$8+6,FALSE)))</f>
        <v>0</v>
      </c>
      <c r="F17" s="14"/>
      <c r="G17" s="37"/>
      <c r="H17" s="38"/>
      <c r="I17" s="38"/>
      <c r="J17" s="26"/>
      <c r="K17" s="26"/>
      <c r="L17" s="26"/>
      <c r="M17" s="26"/>
      <c r="N17" s="26"/>
      <c r="O17" s="26"/>
      <c r="P17" s="26"/>
      <c r="Q17" s="26"/>
      <c r="R17" s="26"/>
      <c r="AF17" s="3">
        <v>6</v>
      </c>
      <c r="AG17" s="3">
        <v>12</v>
      </c>
    </row>
    <row r="18" spans="2:33" ht="15.75" customHeight="1" x14ac:dyDescent="0.2">
      <c r="B18" s="15" t="str">
        <f>IF(D9&gt;1080,"03-001441","03-001366")</f>
        <v>03-001441</v>
      </c>
      <c r="C18" s="16" t="s">
        <v>66</v>
      </c>
      <c r="D18" s="47">
        <v>70</v>
      </c>
      <c r="E18" s="55">
        <f>IF($D$6=$AD$13,$D$8*VLOOKUP(B18,$B$51:$Q$62,$D$7+6,FALSE),$D$7*(VLOOKUP(B18,$B$111:$L$122,$D$8+6,FALSE)))</f>
        <v>1</v>
      </c>
      <c r="F18" s="18"/>
      <c r="G18" s="37"/>
      <c r="H18" s="38"/>
      <c r="I18" s="38"/>
      <c r="J18" s="26"/>
      <c r="K18" s="26"/>
      <c r="L18" s="26"/>
      <c r="M18" s="26"/>
      <c r="N18" s="26"/>
      <c r="O18" s="26"/>
      <c r="P18" s="26"/>
      <c r="Q18" s="26"/>
      <c r="R18" s="26"/>
      <c r="Y18" s="19"/>
      <c r="AF18" s="3">
        <v>7</v>
      </c>
      <c r="AG18" s="3">
        <v>13</v>
      </c>
    </row>
    <row r="19" spans="2:33" ht="15" customHeight="1" x14ac:dyDescent="0.2">
      <c r="B19" s="15" t="s">
        <v>64</v>
      </c>
      <c r="C19" s="16" t="s">
        <v>43</v>
      </c>
      <c r="D19" s="47">
        <v>50</v>
      </c>
      <c r="E19" s="55">
        <f>D8*4</f>
        <v>4</v>
      </c>
      <c r="F19" s="18"/>
      <c r="G19" s="37"/>
      <c r="H19" s="38"/>
      <c r="I19" s="38"/>
      <c r="J19" s="26"/>
      <c r="K19" s="26"/>
      <c r="L19" s="26"/>
      <c r="M19" s="26"/>
      <c r="N19" s="26"/>
      <c r="O19" s="26"/>
      <c r="P19" s="26"/>
      <c r="Q19" s="26"/>
      <c r="R19" s="26"/>
      <c r="Y19" s="19"/>
      <c r="AF19" s="3">
        <v>8</v>
      </c>
      <c r="AG19" s="3">
        <v>14</v>
      </c>
    </row>
    <row r="20" spans="2:33" ht="15.75" customHeight="1" x14ac:dyDescent="0.2">
      <c r="B20" s="15" t="s">
        <v>31</v>
      </c>
      <c r="C20" s="16" t="s">
        <v>65</v>
      </c>
      <c r="D20" s="47">
        <v>50</v>
      </c>
      <c r="E20" s="55">
        <f>IF($D$6=$AD$13,$D$8*VLOOKUP(B20,$B$51:$Q$62,$D$7+6,FALSE),$D$7*(VLOOKUP(B20,$B$111:$L$122,$D$8+6,FALSE)))</f>
        <v>4</v>
      </c>
      <c r="F20" s="18"/>
      <c r="G20" s="37"/>
      <c r="H20" s="38"/>
      <c r="I20" s="38"/>
      <c r="J20" s="26"/>
      <c r="K20" s="26"/>
      <c r="L20" s="26"/>
      <c r="M20" s="26"/>
      <c r="N20" s="26"/>
      <c r="O20" s="26"/>
      <c r="P20" s="26"/>
      <c r="Q20" s="26"/>
      <c r="R20" s="26"/>
      <c r="Y20" s="17"/>
      <c r="AF20" s="3">
        <v>9</v>
      </c>
      <c r="AG20" s="3">
        <v>15</v>
      </c>
    </row>
    <row r="21" spans="2:33" ht="15.75" customHeight="1" thickBot="1" x14ac:dyDescent="0.25">
      <c r="B21" s="22" t="s">
        <v>73</v>
      </c>
      <c r="C21" s="23" t="s">
        <v>74</v>
      </c>
      <c r="D21" s="49">
        <v>100</v>
      </c>
      <c r="E21" s="62">
        <f>E17</f>
        <v>0</v>
      </c>
      <c r="F21" s="18"/>
      <c r="G21" s="37"/>
      <c r="H21" s="38"/>
      <c r="I21" s="38"/>
      <c r="J21" s="26"/>
      <c r="K21" s="26"/>
      <c r="L21" s="26"/>
      <c r="M21" s="26"/>
      <c r="N21" s="26"/>
      <c r="O21" s="26"/>
      <c r="P21" s="26"/>
      <c r="Q21" s="26"/>
      <c r="R21" s="26"/>
      <c r="Y21" s="17"/>
    </row>
    <row r="22" spans="2:33" ht="15.75" thickBot="1" x14ac:dyDescent="0.25">
      <c r="B22" s="22"/>
      <c r="C22" s="23"/>
      <c r="D22" s="49"/>
      <c r="E22" s="57"/>
      <c r="F22" s="18"/>
      <c r="G22" s="39"/>
      <c r="H22" s="39"/>
      <c r="I22" s="39"/>
      <c r="J22" s="26"/>
      <c r="K22" s="26"/>
      <c r="L22" s="26"/>
      <c r="M22" s="26"/>
      <c r="N22" s="26"/>
      <c r="O22" s="26"/>
      <c r="P22" s="26"/>
      <c r="Q22" s="26"/>
      <c r="R22" s="26"/>
      <c r="Y22" s="17"/>
      <c r="AF22" s="3">
        <v>10</v>
      </c>
      <c r="AG22" s="3">
        <v>16</v>
      </c>
    </row>
    <row r="23" spans="2:33" ht="14.25" customHeight="1" thickBot="1" x14ac:dyDescent="0.3">
      <c r="B23" s="9" t="s">
        <v>62</v>
      </c>
      <c r="C23" s="10"/>
      <c r="D23" s="45" t="s">
        <v>1</v>
      </c>
      <c r="E23" s="58" t="s">
        <v>4</v>
      </c>
      <c r="F23" s="24"/>
      <c r="G23" s="40"/>
      <c r="H23" s="40"/>
      <c r="I23" s="40"/>
      <c r="J23" s="26"/>
      <c r="K23" s="26"/>
      <c r="L23" s="26"/>
      <c r="M23" s="26"/>
      <c r="N23" s="26"/>
      <c r="O23" s="26"/>
      <c r="P23" s="26"/>
      <c r="Q23" s="26"/>
      <c r="R23" s="26"/>
    </row>
    <row r="24" spans="2:33" ht="16.5" customHeight="1" x14ac:dyDescent="0.2">
      <c r="B24" s="15" t="s">
        <v>69</v>
      </c>
      <c r="C24" s="16" t="s">
        <v>70</v>
      </c>
      <c r="D24" s="47">
        <v>12</v>
      </c>
      <c r="E24" s="55">
        <f>ROUNDUP(E20,0)</f>
        <v>4</v>
      </c>
    </row>
    <row r="25" spans="2:33" ht="15.6" customHeight="1" x14ac:dyDescent="0.2">
      <c r="B25" s="15" t="s">
        <v>68</v>
      </c>
      <c r="C25" s="16" t="s">
        <v>67</v>
      </c>
      <c r="D25" s="47">
        <v>12</v>
      </c>
      <c r="E25" s="55">
        <f>ROUNDUP(E20/7,0)</f>
        <v>1</v>
      </c>
    </row>
    <row r="26" spans="2:33" ht="15.75" customHeight="1" thickBot="1" x14ac:dyDescent="0.25">
      <c r="B26" s="20" t="s">
        <v>71</v>
      </c>
      <c r="C26" s="21" t="s">
        <v>72</v>
      </c>
      <c r="D26" s="48">
        <v>1</v>
      </c>
      <c r="E26" s="56">
        <f>ROUNDUP(E20/30,0)</f>
        <v>1</v>
      </c>
      <c r="Y26" s="19"/>
    </row>
    <row r="27" spans="2:33" x14ac:dyDescent="0.2">
      <c r="Y27" s="19"/>
    </row>
    <row r="28" spans="2:33" ht="15" x14ac:dyDescent="0.2">
      <c r="Y28" s="17"/>
    </row>
    <row r="30" spans="2:33" ht="15" customHeight="1" x14ac:dyDescent="0.2"/>
    <row r="31" spans="2:33" ht="15.75" customHeight="1" x14ac:dyDescent="0.2"/>
    <row r="36" spans="2:37" ht="15" x14ac:dyDescent="0.25">
      <c r="AK36"/>
    </row>
    <row r="42" spans="2:37" ht="72.75" customHeight="1" x14ac:dyDescent="0.2"/>
    <row r="44" spans="2:37" ht="135.75" customHeight="1" x14ac:dyDescent="0.2"/>
    <row r="45" spans="2:37" ht="20.25" hidden="1" x14ac:dyDescent="0.2">
      <c r="B45" s="61" t="s">
        <v>40</v>
      </c>
      <c r="C45" s="61"/>
      <c r="D45" s="61"/>
      <c r="E45" s="61"/>
      <c r="F45" s="25"/>
      <c r="G45" s="25"/>
    </row>
    <row r="46" spans="2:37" ht="20.25" hidden="1" x14ac:dyDescent="0.2">
      <c r="B46" s="61"/>
      <c r="C46" s="61"/>
      <c r="D46" s="61"/>
      <c r="E46" s="61"/>
      <c r="F46" s="25"/>
      <c r="G46" s="25"/>
      <c r="K46" s="26"/>
    </row>
    <row r="47" spans="2:37" ht="20.25" hidden="1" x14ac:dyDescent="0.2">
      <c r="B47" s="61"/>
      <c r="C47" s="61"/>
      <c r="D47" s="61"/>
      <c r="E47" s="61"/>
      <c r="F47" s="25"/>
      <c r="G47" s="25"/>
    </row>
    <row r="48" spans="2:37" hidden="1" x14ac:dyDescent="0.2"/>
    <row r="49" spans="2:17" hidden="1" x14ac:dyDescent="0.2"/>
    <row r="50" spans="2:17" ht="16.5" hidden="1" thickBot="1" x14ac:dyDescent="0.3">
      <c r="B50" s="27" t="s">
        <v>0</v>
      </c>
      <c r="C50" s="27" t="s">
        <v>12</v>
      </c>
      <c r="D50" s="50"/>
      <c r="E50" s="50" t="s">
        <v>1</v>
      </c>
      <c r="F50" s="28" t="s">
        <v>5</v>
      </c>
      <c r="G50" s="28"/>
      <c r="H50" s="29" t="s">
        <v>11</v>
      </c>
      <c r="I50" s="29" t="s">
        <v>7</v>
      </c>
      <c r="J50" s="30" t="s">
        <v>8</v>
      </c>
      <c r="K50" s="30" t="s">
        <v>6</v>
      </c>
      <c r="L50" s="30" t="s">
        <v>9</v>
      </c>
      <c r="M50" s="30" t="s">
        <v>10</v>
      </c>
      <c r="N50" s="30" t="s">
        <v>14</v>
      </c>
      <c r="O50" s="30" t="s">
        <v>15</v>
      </c>
      <c r="P50" s="30" t="s">
        <v>16</v>
      </c>
      <c r="Q50" s="30" t="s">
        <v>17</v>
      </c>
    </row>
    <row r="51" spans="2:17" ht="15" hidden="1" x14ac:dyDescent="0.2">
      <c r="B51" s="13" t="s">
        <v>41</v>
      </c>
      <c r="C51" s="13" t="s">
        <v>50</v>
      </c>
      <c r="D51" s="51"/>
      <c r="E51" s="46">
        <v>50</v>
      </c>
      <c r="F51" s="13"/>
      <c r="G51" s="13"/>
      <c r="H51" s="13">
        <v>0</v>
      </c>
      <c r="I51" s="13">
        <v>0</v>
      </c>
      <c r="J51" s="13">
        <v>2</v>
      </c>
      <c r="K51" s="13">
        <v>2</v>
      </c>
      <c r="L51" s="13">
        <v>4</v>
      </c>
      <c r="M51" s="13">
        <v>4</v>
      </c>
      <c r="N51" s="13">
        <v>6</v>
      </c>
      <c r="O51" s="13">
        <v>6</v>
      </c>
      <c r="P51" s="13">
        <v>8</v>
      </c>
      <c r="Q51" s="13">
        <v>8</v>
      </c>
    </row>
    <row r="52" spans="2:17" ht="15" hidden="1" x14ac:dyDescent="0.2">
      <c r="B52" s="16" t="s">
        <v>28</v>
      </c>
      <c r="C52" s="16" t="s">
        <v>51</v>
      </c>
      <c r="D52" s="52"/>
      <c r="E52" s="47">
        <v>10</v>
      </c>
      <c r="F52" s="16"/>
      <c r="G52" s="16"/>
      <c r="H52" s="16">
        <v>1</v>
      </c>
      <c r="I52" s="16">
        <v>1</v>
      </c>
      <c r="J52" s="16">
        <v>1</v>
      </c>
      <c r="K52" s="16">
        <v>1</v>
      </c>
      <c r="L52" s="16">
        <v>1</v>
      </c>
      <c r="M52" s="16">
        <v>1</v>
      </c>
      <c r="N52" s="16">
        <v>1</v>
      </c>
      <c r="O52" s="16">
        <v>1</v>
      </c>
      <c r="P52" s="16">
        <v>1</v>
      </c>
      <c r="Q52" s="16">
        <v>1</v>
      </c>
    </row>
    <row r="53" spans="2:17" ht="15" hidden="1" x14ac:dyDescent="0.2">
      <c r="B53" s="16" t="s">
        <v>31</v>
      </c>
      <c r="C53" s="16" t="s">
        <v>61</v>
      </c>
      <c r="D53" s="52"/>
      <c r="E53" s="47">
        <v>50</v>
      </c>
      <c r="F53" s="16"/>
      <c r="G53" s="16"/>
      <c r="H53" s="16">
        <v>4</v>
      </c>
      <c r="I53" s="16">
        <v>4</v>
      </c>
      <c r="J53" s="16">
        <v>6</v>
      </c>
      <c r="K53" s="16">
        <v>8</v>
      </c>
      <c r="L53" s="16">
        <v>10</v>
      </c>
      <c r="M53" s="16">
        <v>12</v>
      </c>
      <c r="N53" s="16">
        <v>14</v>
      </c>
      <c r="O53" s="16">
        <v>16</v>
      </c>
      <c r="P53" s="31">
        <v>18</v>
      </c>
      <c r="Q53" s="16">
        <v>20</v>
      </c>
    </row>
    <row r="54" spans="2:17" ht="15" hidden="1" x14ac:dyDescent="0.2">
      <c r="B54" s="16" t="s">
        <v>21</v>
      </c>
      <c r="C54" s="16" t="s">
        <v>56</v>
      </c>
      <c r="D54" s="52"/>
      <c r="E54" s="47">
        <v>20</v>
      </c>
      <c r="F54" s="16"/>
      <c r="G54" s="16"/>
      <c r="H54" s="16">
        <v>0</v>
      </c>
      <c r="I54" s="16">
        <v>2</v>
      </c>
      <c r="J54" s="16">
        <v>4</v>
      </c>
      <c r="K54" s="16">
        <v>6</v>
      </c>
      <c r="L54" s="16">
        <v>8</v>
      </c>
      <c r="M54" s="16">
        <v>10</v>
      </c>
      <c r="N54" s="16">
        <v>12</v>
      </c>
      <c r="O54" s="16">
        <v>14</v>
      </c>
      <c r="P54" s="16">
        <v>16</v>
      </c>
      <c r="Q54" s="16">
        <v>18</v>
      </c>
    </row>
    <row r="55" spans="2:17" ht="15" hidden="1" x14ac:dyDescent="0.2">
      <c r="B55" s="16" t="s">
        <v>22</v>
      </c>
      <c r="C55" s="16" t="s">
        <v>57</v>
      </c>
      <c r="D55" s="52"/>
      <c r="E55" s="47">
        <v>20</v>
      </c>
      <c r="F55" s="16"/>
      <c r="G55" s="16"/>
      <c r="H55" s="16">
        <v>4</v>
      </c>
      <c r="I55" s="16">
        <v>4</v>
      </c>
      <c r="J55" s="16">
        <v>4</v>
      </c>
      <c r="K55" s="16">
        <v>4</v>
      </c>
      <c r="L55" s="16">
        <v>4</v>
      </c>
      <c r="M55" s="16">
        <v>4</v>
      </c>
      <c r="N55" s="16">
        <v>4</v>
      </c>
      <c r="O55" s="16">
        <v>4</v>
      </c>
      <c r="P55" s="16">
        <v>4</v>
      </c>
      <c r="Q55" s="16">
        <v>4</v>
      </c>
    </row>
    <row r="56" spans="2:17" ht="15" hidden="1" x14ac:dyDescent="0.2">
      <c r="B56" s="16" t="s">
        <v>52</v>
      </c>
      <c r="C56" s="16" t="s">
        <v>53</v>
      </c>
      <c r="D56" s="52"/>
      <c r="E56" s="47">
        <v>70</v>
      </c>
      <c r="F56" s="16"/>
      <c r="G56" s="16"/>
      <c r="H56" s="16">
        <v>1</v>
      </c>
      <c r="I56" s="16">
        <v>2</v>
      </c>
      <c r="J56" s="16">
        <v>3</v>
      </c>
      <c r="K56" s="16">
        <v>4</v>
      </c>
      <c r="L56" s="16">
        <v>5</v>
      </c>
      <c r="M56" s="16">
        <v>6</v>
      </c>
      <c r="N56" s="16">
        <v>7</v>
      </c>
      <c r="O56" s="16">
        <v>8</v>
      </c>
      <c r="P56" s="16">
        <v>9</v>
      </c>
      <c r="Q56" s="16">
        <v>10</v>
      </c>
    </row>
    <row r="57" spans="2:17" ht="15" hidden="1" x14ac:dyDescent="0.2">
      <c r="B57" s="16" t="s">
        <v>30</v>
      </c>
      <c r="C57" s="16" t="s">
        <v>32</v>
      </c>
      <c r="D57" s="52"/>
      <c r="E57" s="47">
        <v>50</v>
      </c>
      <c r="F57" s="16"/>
      <c r="G57" s="16"/>
      <c r="H57" s="16">
        <v>4</v>
      </c>
      <c r="I57" s="16">
        <v>4</v>
      </c>
      <c r="J57" s="16">
        <v>4</v>
      </c>
      <c r="K57" s="16">
        <v>4</v>
      </c>
      <c r="L57" s="16">
        <v>4</v>
      </c>
      <c r="M57" s="32">
        <v>4</v>
      </c>
      <c r="N57" s="16">
        <v>4</v>
      </c>
      <c r="O57" s="32">
        <v>4</v>
      </c>
      <c r="P57" s="16">
        <v>4</v>
      </c>
      <c r="Q57" s="16">
        <v>4</v>
      </c>
    </row>
    <row r="58" spans="2:17" ht="14.1" hidden="1" customHeight="1" x14ac:dyDescent="0.2">
      <c r="B58" s="16"/>
      <c r="C58" s="16"/>
      <c r="D58" s="52"/>
      <c r="E58" s="47"/>
      <c r="F58" s="16"/>
      <c r="G58" s="16"/>
      <c r="H58" s="16"/>
      <c r="I58" s="16"/>
      <c r="J58" s="16"/>
      <c r="K58" s="16"/>
      <c r="L58" s="16"/>
      <c r="M58" s="32"/>
      <c r="N58" s="16"/>
      <c r="O58" s="32"/>
      <c r="P58" s="16"/>
      <c r="Q58" s="16"/>
    </row>
    <row r="59" spans="2:17" ht="14.1" hidden="1" customHeight="1" x14ac:dyDescent="0.2">
      <c r="B59" s="16"/>
      <c r="C59" s="16"/>
      <c r="D59" s="52"/>
      <c r="E59" s="47"/>
      <c r="F59" s="16"/>
      <c r="G59" s="16"/>
      <c r="H59" s="16"/>
      <c r="I59" s="16"/>
      <c r="J59" s="16"/>
      <c r="K59" s="16"/>
      <c r="L59" s="16"/>
      <c r="M59" s="32"/>
      <c r="N59" s="16"/>
      <c r="O59" s="32"/>
      <c r="P59" s="16"/>
      <c r="Q59" s="16"/>
    </row>
    <row r="60" spans="2:17" ht="14.1" hidden="1" customHeight="1" x14ac:dyDescent="0.2">
      <c r="B60" s="16" t="s">
        <v>29</v>
      </c>
      <c r="C60" s="16" t="s">
        <v>60</v>
      </c>
      <c r="D60" s="52"/>
      <c r="E60" s="47">
        <v>70</v>
      </c>
      <c r="F60" s="16"/>
      <c r="G60" s="16"/>
      <c r="H60" s="16">
        <f>H56</f>
        <v>1</v>
      </c>
      <c r="I60" s="16">
        <f t="shared" ref="I60:Q60" si="0">I56</f>
        <v>2</v>
      </c>
      <c r="J60" s="16">
        <f t="shared" si="0"/>
        <v>3</v>
      </c>
      <c r="K60" s="16">
        <f t="shared" si="0"/>
        <v>4</v>
      </c>
      <c r="L60" s="16">
        <f t="shared" si="0"/>
        <v>5</v>
      </c>
      <c r="M60" s="16">
        <f t="shared" si="0"/>
        <v>6</v>
      </c>
      <c r="N60" s="16">
        <f t="shared" si="0"/>
        <v>7</v>
      </c>
      <c r="O60" s="16">
        <f t="shared" si="0"/>
        <v>8</v>
      </c>
      <c r="P60" s="16">
        <f t="shared" si="0"/>
        <v>9</v>
      </c>
      <c r="Q60" s="16">
        <f t="shared" si="0"/>
        <v>10</v>
      </c>
    </row>
    <row r="61" spans="2:17" ht="14.1" hidden="1" customHeight="1" x14ac:dyDescent="0.2">
      <c r="B61" s="16" t="s">
        <v>54</v>
      </c>
      <c r="C61" s="16" t="s">
        <v>58</v>
      </c>
      <c r="D61" s="52"/>
      <c r="E61" s="47">
        <v>20</v>
      </c>
      <c r="F61" s="16"/>
      <c r="G61" s="16"/>
      <c r="H61" s="16">
        <f>H55</f>
        <v>4</v>
      </c>
      <c r="I61" s="16">
        <f t="shared" ref="I61:Q61" si="1">I55</f>
        <v>4</v>
      </c>
      <c r="J61" s="16">
        <f t="shared" si="1"/>
        <v>4</v>
      </c>
      <c r="K61" s="16">
        <f t="shared" si="1"/>
        <v>4</v>
      </c>
      <c r="L61" s="16">
        <f t="shared" si="1"/>
        <v>4</v>
      </c>
      <c r="M61" s="16">
        <f t="shared" si="1"/>
        <v>4</v>
      </c>
      <c r="N61" s="16">
        <f t="shared" si="1"/>
        <v>4</v>
      </c>
      <c r="O61" s="16">
        <f t="shared" si="1"/>
        <v>4</v>
      </c>
      <c r="P61" s="16">
        <f t="shared" si="1"/>
        <v>4</v>
      </c>
      <c r="Q61" s="16">
        <f t="shared" si="1"/>
        <v>4</v>
      </c>
    </row>
    <row r="62" spans="2:17" ht="15" hidden="1" x14ac:dyDescent="0.2">
      <c r="B62" s="16" t="s">
        <v>55</v>
      </c>
      <c r="C62" s="16" t="s">
        <v>59</v>
      </c>
      <c r="D62" s="52"/>
      <c r="E62" s="47">
        <v>20</v>
      </c>
      <c r="F62" s="16"/>
      <c r="G62" s="16"/>
      <c r="H62" s="16">
        <f>H54</f>
        <v>0</v>
      </c>
      <c r="I62" s="16">
        <f t="shared" ref="I62:Q62" si="2">I54</f>
        <v>2</v>
      </c>
      <c r="J62" s="16">
        <f t="shared" si="2"/>
        <v>4</v>
      </c>
      <c r="K62" s="16">
        <f t="shared" si="2"/>
        <v>6</v>
      </c>
      <c r="L62" s="16">
        <f t="shared" si="2"/>
        <v>8</v>
      </c>
      <c r="M62" s="16">
        <f t="shared" si="2"/>
        <v>10</v>
      </c>
      <c r="N62" s="16">
        <f t="shared" si="2"/>
        <v>12</v>
      </c>
      <c r="O62" s="16">
        <f t="shared" si="2"/>
        <v>14</v>
      </c>
      <c r="P62" s="16">
        <f t="shared" si="2"/>
        <v>16</v>
      </c>
      <c r="Q62" s="16">
        <f t="shared" si="2"/>
        <v>18</v>
      </c>
    </row>
    <row r="63" spans="2:17" ht="15" hidden="1" x14ac:dyDescent="0.2">
      <c r="B63" s="16"/>
      <c r="C63" s="16"/>
      <c r="D63" s="52"/>
      <c r="E63" s="47"/>
      <c r="F63" s="16"/>
      <c r="G63" s="16"/>
      <c r="H63" s="16"/>
      <c r="I63" s="16"/>
      <c r="J63" s="16"/>
      <c r="K63" s="16"/>
      <c r="L63" s="16"/>
      <c r="M63" s="32"/>
      <c r="N63" s="16"/>
      <c r="O63" s="32"/>
      <c r="P63" s="16"/>
      <c r="Q63" s="16"/>
    </row>
    <row r="64" spans="2:17" ht="15" hidden="1" x14ac:dyDescent="0.2">
      <c r="B64" s="16"/>
      <c r="C64" s="16"/>
      <c r="D64" s="52"/>
      <c r="E64" s="47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</row>
    <row r="65" spans="1:17" hidden="1" x14ac:dyDescent="0.2"/>
    <row r="66" spans="1:17" ht="16.5" hidden="1" thickBot="1" x14ac:dyDescent="0.3">
      <c r="A66" s="1">
        <v>2</v>
      </c>
      <c r="B66" s="27"/>
      <c r="C66" s="27"/>
      <c r="D66" s="50"/>
      <c r="E66" s="50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</row>
    <row r="67" spans="1:17" ht="15" hidden="1" x14ac:dyDescent="0.2">
      <c r="A67" s="1">
        <v>3</v>
      </c>
      <c r="B67" s="16" t="s">
        <v>33</v>
      </c>
      <c r="C67" s="16" t="s">
        <v>34</v>
      </c>
      <c r="D67" s="52"/>
      <c r="E67" s="47">
        <v>10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1:17" ht="15" hidden="1" x14ac:dyDescent="0.2">
      <c r="A68" s="1">
        <v>4</v>
      </c>
      <c r="B68" s="16" t="s">
        <v>35</v>
      </c>
      <c r="C68" s="16" t="s">
        <v>36</v>
      </c>
      <c r="D68" s="52"/>
      <c r="E68" s="47">
        <v>12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31"/>
      <c r="Q68" s="16"/>
    </row>
    <row r="69" spans="1:17" ht="15" hidden="1" x14ac:dyDescent="0.2">
      <c r="A69" s="1">
        <v>5</v>
      </c>
      <c r="B69" s="16" t="s">
        <v>37</v>
      </c>
      <c r="C69" s="16" t="s">
        <v>38</v>
      </c>
      <c r="D69" s="52"/>
      <c r="E69" s="47">
        <v>1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31"/>
      <c r="Q69" s="16"/>
    </row>
    <row r="70" spans="1:17" ht="15" hidden="1" x14ac:dyDescent="0.2">
      <c r="A70" s="1">
        <v>6</v>
      </c>
      <c r="B70" s="16"/>
      <c r="C70" s="16"/>
      <c r="D70" s="52"/>
      <c r="E70" s="47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31"/>
      <c r="Q70" s="16"/>
    </row>
    <row r="71" spans="1:17" ht="15" hidden="1" x14ac:dyDescent="0.2">
      <c r="A71" s="1">
        <v>7</v>
      </c>
      <c r="B71" s="16"/>
      <c r="C71" s="16"/>
      <c r="D71" s="52"/>
      <c r="E71" s="47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31"/>
      <c r="Q71" s="16"/>
    </row>
    <row r="72" spans="1:17" ht="15" hidden="1" x14ac:dyDescent="0.2">
      <c r="A72" s="1">
        <v>8</v>
      </c>
      <c r="B72" s="16"/>
      <c r="C72" s="16"/>
      <c r="D72" s="52"/>
      <c r="E72" s="47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</row>
    <row r="73" spans="1:17" hidden="1" x14ac:dyDescent="0.2">
      <c r="A73" s="1">
        <v>9</v>
      </c>
    </row>
    <row r="74" spans="1:17" hidden="1" x14ac:dyDescent="0.2">
      <c r="A74" s="1">
        <v>10</v>
      </c>
    </row>
    <row r="75" spans="1:17" hidden="1" x14ac:dyDescent="0.2"/>
    <row r="76" spans="1:17" hidden="1" x14ac:dyDescent="0.2"/>
    <row r="77" spans="1:17" hidden="1" x14ac:dyDescent="0.2"/>
    <row r="78" spans="1:17" hidden="1" x14ac:dyDescent="0.2"/>
    <row r="79" spans="1:17" hidden="1" x14ac:dyDescent="0.2"/>
    <row r="80" spans="1:17" hidden="1" x14ac:dyDescent="0.2"/>
    <row r="81" spans="1:1" hidden="1" x14ac:dyDescent="0.2">
      <c r="A81" s="1">
        <v>17</v>
      </c>
    </row>
    <row r="82" spans="1:1" hidden="1" x14ac:dyDescent="0.2">
      <c r="A82" s="1">
        <v>18</v>
      </c>
    </row>
    <row r="83" spans="1:1" hidden="1" x14ac:dyDescent="0.2">
      <c r="A83" s="1">
        <v>19</v>
      </c>
    </row>
    <row r="84" spans="1:1" hidden="1" x14ac:dyDescent="0.2">
      <c r="A84" s="1">
        <v>20</v>
      </c>
    </row>
    <row r="85" spans="1:1" hidden="1" x14ac:dyDescent="0.2">
      <c r="A85" s="1">
        <v>21</v>
      </c>
    </row>
    <row r="86" spans="1:1" hidden="1" x14ac:dyDescent="0.2"/>
    <row r="87" spans="1:1" hidden="1" x14ac:dyDescent="0.2"/>
    <row r="88" spans="1:1" hidden="1" x14ac:dyDescent="0.2"/>
    <row r="89" spans="1:1" hidden="1" x14ac:dyDescent="0.2"/>
    <row r="90" spans="1:1" hidden="1" x14ac:dyDescent="0.2"/>
    <row r="91" spans="1:1" hidden="1" x14ac:dyDescent="0.2"/>
    <row r="92" spans="1:1" hidden="1" x14ac:dyDescent="0.2"/>
    <row r="93" spans="1:1" hidden="1" x14ac:dyDescent="0.2"/>
    <row r="94" spans="1:1" hidden="1" x14ac:dyDescent="0.2"/>
    <row r="95" spans="1:1" hidden="1" x14ac:dyDescent="0.2"/>
    <row r="96" spans="1:1" hidden="1" x14ac:dyDescent="0.2"/>
    <row r="97" spans="2:17" hidden="1" x14ac:dyDescent="0.2"/>
    <row r="98" spans="2:17" hidden="1" x14ac:dyDescent="0.2"/>
    <row r="99" spans="2:17" hidden="1" x14ac:dyDescent="0.2"/>
    <row r="100" spans="2:17" hidden="1" x14ac:dyDescent="0.2"/>
    <row r="101" spans="2:17" hidden="1" x14ac:dyDescent="0.2"/>
    <row r="102" spans="2:17" hidden="1" x14ac:dyDescent="0.2"/>
    <row r="103" spans="2:17" ht="14.25" hidden="1" customHeight="1" x14ac:dyDescent="0.2">
      <c r="B103" s="61" t="s">
        <v>39</v>
      </c>
      <c r="C103" s="61"/>
      <c r="D103" s="61"/>
      <c r="E103" s="61"/>
    </row>
    <row r="104" spans="2:17" ht="14.25" hidden="1" customHeight="1" x14ac:dyDescent="0.2">
      <c r="B104" s="61"/>
      <c r="C104" s="61"/>
      <c r="D104" s="61"/>
      <c r="E104" s="61"/>
    </row>
    <row r="105" spans="2:17" ht="14.25" hidden="1" customHeight="1" x14ac:dyDescent="0.2">
      <c r="B105" s="61"/>
      <c r="C105" s="61"/>
      <c r="D105" s="61"/>
      <c r="E105" s="61"/>
    </row>
    <row r="106" spans="2:17" ht="20.25" hidden="1" x14ac:dyDescent="0.2">
      <c r="B106" s="61"/>
      <c r="C106" s="61"/>
      <c r="D106" s="61"/>
      <c r="E106" s="61"/>
    </row>
    <row r="107" spans="2:17" hidden="1" x14ac:dyDescent="0.2"/>
    <row r="108" spans="2:17" ht="20.25" hidden="1" x14ac:dyDescent="0.2">
      <c r="B108" s="33"/>
      <c r="C108" s="33"/>
      <c r="D108" s="35"/>
      <c r="E108" s="35"/>
    </row>
    <row r="109" spans="2:17" ht="20.25" hidden="1" x14ac:dyDescent="0.2">
      <c r="B109" s="33"/>
      <c r="C109" s="33"/>
      <c r="D109" s="35"/>
      <c r="E109" s="35"/>
    </row>
    <row r="110" spans="2:17" ht="16.5" hidden="1" thickBot="1" x14ac:dyDescent="0.3">
      <c r="B110" s="27" t="s">
        <v>0</v>
      </c>
      <c r="C110" s="27" t="s">
        <v>12</v>
      </c>
      <c r="D110" s="50"/>
      <c r="E110" s="50" t="s">
        <v>1</v>
      </c>
      <c r="F110" s="28" t="s">
        <v>5</v>
      </c>
      <c r="G110" s="28"/>
      <c r="H110" s="29" t="s">
        <v>11</v>
      </c>
      <c r="I110" s="29" t="s">
        <v>7</v>
      </c>
      <c r="J110" s="29" t="s">
        <v>8</v>
      </c>
      <c r="K110" s="29" t="s">
        <v>6</v>
      </c>
      <c r="L110" s="29" t="s">
        <v>9</v>
      </c>
      <c r="M110" s="29" t="s">
        <v>13</v>
      </c>
      <c r="N110" s="29" t="s">
        <v>14</v>
      </c>
      <c r="O110" s="29" t="s">
        <v>15</v>
      </c>
      <c r="P110" s="29" t="s">
        <v>16</v>
      </c>
      <c r="Q110" s="29" t="s">
        <v>17</v>
      </c>
    </row>
    <row r="111" spans="2:17" ht="15" hidden="1" x14ac:dyDescent="0.2">
      <c r="B111" s="13" t="s">
        <v>41</v>
      </c>
      <c r="C111" s="13" t="s">
        <v>50</v>
      </c>
      <c r="D111" s="51"/>
      <c r="E111" s="46">
        <v>50</v>
      </c>
      <c r="F111" s="13"/>
      <c r="G111" s="13"/>
      <c r="H111" s="13">
        <v>0</v>
      </c>
      <c r="I111" s="13">
        <v>0</v>
      </c>
      <c r="J111" s="13">
        <v>2</v>
      </c>
      <c r="K111" s="13">
        <v>2</v>
      </c>
      <c r="L111" s="13">
        <v>4</v>
      </c>
      <c r="M111" s="13"/>
      <c r="N111" s="13"/>
      <c r="O111" s="13"/>
      <c r="P111" s="13"/>
      <c r="Q111" s="13"/>
    </row>
    <row r="112" spans="2:17" ht="15" hidden="1" x14ac:dyDescent="0.2">
      <c r="B112" s="16" t="s">
        <v>28</v>
      </c>
      <c r="C112" s="16" t="s">
        <v>51</v>
      </c>
      <c r="D112" s="52"/>
      <c r="E112" s="47">
        <v>10</v>
      </c>
      <c r="F112" s="16"/>
      <c r="G112" s="16"/>
      <c r="H112" s="16">
        <v>1</v>
      </c>
      <c r="I112" s="16">
        <v>1</v>
      </c>
      <c r="J112" s="16">
        <v>1</v>
      </c>
      <c r="K112" s="16">
        <v>1</v>
      </c>
      <c r="L112" s="16">
        <v>1</v>
      </c>
      <c r="M112" s="16"/>
      <c r="N112" s="16"/>
      <c r="O112" s="16"/>
      <c r="P112" s="16"/>
      <c r="Q112" s="16"/>
    </row>
    <row r="113" spans="1:17" ht="15" hidden="1" x14ac:dyDescent="0.2">
      <c r="B113" s="16" t="s">
        <v>31</v>
      </c>
      <c r="C113" s="16" t="s">
        <v>61</v>
      </c>
      <c r="D113" s="52"/>
      <c r="E113" s="47">
        <v>50</v>
      </c>
      <c r="F113" s="16"/>
      <c r="G113" s="16"/>
      <c r="H113" s="16">
        <v>4</v>
      </c>
      <c r="I113" s="16">
        <v>4</v>
      </c>
      <c r="J113" s="16">
        <v>6</v>
      </c>
      <c r="K113" s="16">
        <v>8</v>
      </c>
      <c r="L113" s="16">
        <v>10</v>
      </c>
      <c r="M113" s="16"/>
      <c r="N113" s="16"/>
      <c r="O113" s="16"/>
      <c r="P113" s="31"/>
      <c r="Q113" s="16"/>
    </row>
    <row r="114" spans="1:17" ht="15" hidden="1" x14ac:dyDescent="0.2">
      <c r="B114" s="16" t="s">
        <v>21</v>
      </c>
      <c r="C114" s="16" t="s">
        <v>56</v>
      </c>
      <c r="D114" s="52"/>
      <c r="E114" s="47">
        <v>20</v>
      </c>
      <c r="F114" s="16"/>
      <c r="G114" s="16"/>
      <c r="H114" s="16">
        <v>0</v>
      </c>
      <c r="I114" s="16">
        <v>2</v>
      </c>
      <c r="J114" s="16">
        <v>4</v>
      </c>
      <c r="K114" s="16">
        <v>6</v>
      </c>
      <c r="L114" s="16">
        <v>8</v>
      </c>
      <c r="M114" s="16"/>
      <c r="N114" s="16"/>
      <c r="O114" s="16"/>
      <c r="P114" s="16"/>
      <c r="Q114" s="16"/>
    </row>
    <row r="115" spans="1:17" ht="15" hidden="1" x14ac:dyDescent="0.2">
      <c r="B115" s="16" t="s">
        <v>22</v>
      </c>
      <c r="C115" s="16" t="s">
        <v>57</v>
      </c>
      <c r="D115" s="52"/>
      <c r="E115" s="47">
        <v>20</v>
      </c>
      <c r="F115" s="16"/>
      <c r="G115" s="16"/>
      <c r="H115" s="16">
        <v>4</v>
      </c>
      <c r="I115" s="16">
        <v>4</v>
      </c>
      <c r="J115" s="16">
        <v>4</v>
      </c>
      <c r="K115" s="16">
        <v>4</v>
      </c>
      <c r="L115" s="16">
        <v>4</v>
      </c>
      <c r="M115" s="16"/>
      <c r="N115" s="16"/>
      <c r="O115" s="16"/>
      <c r="P115" s="16"/>
      <c r="Q115" s="16"/>
    </row>
    <row r="116" spans="1:17" ht="15" hidden="1" x14ac:dyDescent="0.2">
      <c r="B116" s="16" t="s">
        <v>52</v>
      </c>
      <c r="C116" s="16" t="s">
        <v>53</v>
      </c>
      <c r="D116" s="52"/>
      <c r="E116" s="47">
        <v>70</v>
      </c>
      <c r="F116" s="16"/>
      <c r="G116" s="16"/>
      <c r="H116" s="16">
        <v>1</v>
      </c>
      <c r="I116" s="16">
        <v>2</v>
      </c>
      <c r="J116" s="16">
        <v>3</v>
      </c>
      <c r="K116" s="16">
        <v>4</v>
      </c>
      <c r="L116" s="16">
        <v>5</v>
      </c>
      <c r="M116" s="16"/>
      <c r="N116" s="16"/>
      <c r="O116" s="16"/>
      <c r="P116" s="16"/>
      <c r="Q116" s="16"/>
    </row>
    <row r="117" spans="1:17" ht="15" hidden="1" x14ac:dyDescent="0.2">
      <c r="B117" s="16" t="s">
        <v>30</v>
      </c>
      <c r="C117" s="16" t="s">
        <v>32</v>
      </c>
      <c r="D117" s="52"/>
      <c r="E117" s="47">
        <v>50</v>
      </c>
      <c r="F117" s="16"/>
      <c r="G117" s="16"/>
      <c r="H117" s="16">
        <v>4</v>
      </c>
      <c r="I117" s="16">
        <v>4</v>
      </c>
      <c r="J117" s="16">
        <v>4</v>
      </c>
      <c r="K117" s="16">
        <v>4</v>
      </c>
      <c r="L117" s="16">
        <v>4</v>
      </c>
      <c r="M117" s="32"/>
      <c r="N117" s="16"/>
      <c r="O117" s="32"/>
      <c r="P117" s="16"/>
      <c r="Q117" s="16"/>
    </row>
    <row r="118" spans="1:17" ht="15.75" hidden="1" customHeight="1" x14ac:dyDescent="0.2">
      <c r="B118" s="16"/>
      <c r="C118" s="16"/>
      <c r="D118" s="52"/>
      <c r="E118" s="47"/>
      <c r="F118" s="16"/>
      <c r="G118" s="16"/>
      <c r="H118" s="16"/>
      <c r="I118" s="16"/>
      <c r="J118" s="16"/>
      <c r="K118" s="16"/>
      <c r="L118" s="16"/>
      <c r="M118" s="32"/>
      <c r="N118" s="16"/>
      <c r="O118" s="32"/>
      <c r="P118" s="16"/>
      <c r="Q118" s="16"/>
    </row>
    <row r="119" spans="1:17" ht="15" hidden="1" x14ac:dyDescent="0.2">
      <c r="B119" s="16"/>
      <c r="C119" s="16"/>
      <c r="D119" s="52"/>
      <c r="E119" s="47"/>
      <c r="F119" s="16"/>
      <c r="G119" s="16"/>
      <c r="H119" s="16"/>
      <c r="I119" s="16"/>
      <c r="J119" s="16"/>
      <c r="K119" s="16"/>
      <c r="L119" s="16"/>
      <c r="M119" s="32"/>
      <c r="N119" s="16"/>
      <c r="O119" s="32"/>
      <c r="P119" s="16"/>
      <c r="Q119" s="16"/>
    </row>
    <row r="120" spans="1:17" ht="15" hidden="1" x14ac:dyDescent="0.2">
      <c r="B120" s="16" t="s">
        <v>29</v>
      </c>
      <c r="C120" s="16" t="s">
        <v>60</v>
      </c>
      <c r="D120" s="52"/>
      <c r="E120" s="47">
        <v>70</v>
      </c>
      <c r="F120" s="16"/>
      <c r="G120" s="16"/>
      <c r="H120" s="16">
        <f>H116</f>
        <v>1</v>
      </c>
      <c r="I120" s="16">
        <f t="shared" ref="I120:L120" si="3">I116</f>
        <v>2</v>
      </c>
      <c r="J120" s="16">
        <f t="shared" si="3"/>
        <v>3</v>
      </c>
      <c r="K120" s="16">
        <f t="shared" si="3"/>
        <v>4</v>
      </c>
      <c r="L120" s="16">
        <f t="shared" si="3"/>
        <v>5</v>
      </c>
      <c r="M120" s="16"/>
      <c r="N120" s="16"/>
      <c r="O120" s="16"/>
      <c r="P120" s="16"/>
      <c r="Q120" s="16"/>
    </row>
    <row r="121" spans="1:17" ht="15" hidden="1" x14ac:dyDescent="0.2">
      <c r="B121" s="16" t="s">
        <v>54</v>
      </c>
      <c r="C121" s="16" t="s">
        <v>58</v>
      </c>
      <c r="D121" s="52"/>
      <c r="E121" s="47">
        <v>20</v>
      </c>
      <c r="F121" s="16"/>
      <c r="G121" s="16"/>
      <c r="H121" s="16">
        <f>H115</f>
        <v>4</v>
      </c>
      <c r="I121" s="16">
        <f t="shared" ref="I121:L121" si="4">I115</f>
        <v>4</v>
      </c>
      <c r="J121" s="16">
        <f t="shared" si="4"/>
        <v>4</v>
      </c>
      <c r="K121" s="16">
        <f t="shared" si="4"/>
        <v>4</v>
      </c>
      <c r="L121" s="16">
        <f t="shared" si="4"/>
        <v>4</v>
      </c>
      <c r="M121" s="16"/>
      <c r="N121" s="16"/>
      <c r="O121" s="16"/>
      <c r="P121" s="16"/>
      <c r="Q121" s="16"/>
    </row>
    <row r="122" spans="1:17" ht="15" hidden="1" x14ac:dyDescent="0.2">
      <c r="B122" s="16" t="s">
        <v>55</v>
      </c>
      <c r="C122" s="16" t="s">
        <v>59</v>
      </c>
      <c r="D122" s="52"/>
      <c r="E122" s="47">
        <v>20</v>
      </c>
      <c r="F122" s="16"/>
      <c r="G122" s="16"/>
      <c r="H122" s="16">
        <f>H114</f>
        <v>0</v>
      </c>
      <c r="I122" s="16">
        <f t="shared" ref="I122:L122" si="5">I114</f>
        <v>2</v>
      </c>
      <c r="J122" s="16">
        <f t="shared" si="5"/>
        <v>4</v>
      </c>
      <c r="K122" s="16">
        <f t="shared" si="5"/>
        <v>6</v>
      </c>
      <c r="L122" s="16">
        <f t="shared" si="5"/>
        <v>8</v>
      </c>
      <c r="M122" s="16"/>
      <c r="N122" s="16"/>
      <c r="O122" s="16"/>
      <c r="P122" s="16"/>
      <c r="Q122" s="16"/>
    </row>
    <row r="123" spans="1:17" ht="14.25" hidden="1" customHeight="1" x14ac:dyDescent="0.2">
      <c r="B123" s="16"/>
      <c r="C123" s="16"/>
      <c r="D123" s="52"/>
      <c r="E123" s="47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</row>
    <row r="124" spans="1:17" ht="15" hidden="1" x14ac:dyDescent="0.2">
      <c r="B124" s="16"/>
      <c r="C124" s="16"/>
      <c r="D124" s="52"/>
      <c r="E124" s="47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</row>
    <row r="125" spans="1:17" ht="16.5" hidden="1" thickBot="1" x14ac:dyDescent="0.3">
      <c r="A125" s="1">
        <v>2</v>
      </c>
      <c r="B125" s="27"/>
      <c r="C125" s="34"/>
      <c r="D125" s="50"/>
      <c r="E125" s="50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</row>
    <row r="126" spans="1:17" ht="15.75" hidden="1" customHeight="1" x14ac:dyDescent="0.2">
      <c r="A126" s="1">
        <v>3</v>
      </c>
      <c r="B126" s="13"/>
      <c r="C126" s="13"/>
      <c r="D126" s="51"/>
      <c r="E126" s="46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</row>
    <row r="127" spans="1:17" ht="15.75" hidden="1" customHeight="1" x14ac:dyDescent="0.2">
      <c r="A127" s="1">
        <v>8</v>
      </c>
      <c r="B127" s="16"/>
      <c r="C127" s="16"/>
      <c r="D127" s="52"/>
      <c r="E127" s="47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</row>
    <row r="128" spans="1:17" ht="15.75" hidden="1" customHeight="1" x14ac:dyDescent="0.2">
      <c r="A128" s="1">
        <v>9</v>
      </c>
      <c r="B128" s="16"/>
      <c r="C128" s="16"/>
      <c r="D128" s="52"/>
      <c r="E128" s="47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</row>
    <row r="129" spans="1:17" ht="15.75" hidden="1" customHeight="1" x14ac:dyDescent="0.2">
      <c r="B129" s="16"/>
      <c r="C129" s="16"/>
      <c r="D129" s="52"/>
      <c r="E129" s="47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</row>
    <row r="130" spans="1:17" ht="15" hidden="1" x14ac:dyDescent="0.2">
      <c r="B130" s="16"/>
      <c r="C130" s="16"/>
      <c r="D130" s="52"/>
      <c r="E130" s="47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31"/>
      <c r="Q130" s="16"/>
    </row>
    <row r="131" spans="1:17" hidden="1" x14ac:dyDescent="0.2">
      <c r="C131" s="59"/>
    </row>
    <row r="132" spans="1:17" x14ac:dyDescent="0.2">
      <c r="C132" s="60"/>
    </row>
    <row r="133" spans="1:17" x14ac:dyDescent="0.2">
      <c r="C133" s="60"/>
    </row>
    <row r="134" spans="1:17" x14ac:dyDescent="0.2">
      <c r="C134" s="60"/>
    </row>
    <row r="135" spans="1:17" x14ac:dyDescent="0.2">
      <c r="C135" s="60"/>
    </row>
    <row r="136" spans="1:17" x14ac:dyDescent="0.2">
      <c r="A136" s="1">
        <v>17</v>
      </c>
    </row>
    <row r="137" spans="1:17" x14ac:dyDescent="0.2">
      <c r="A137" s="1">
        <v>18</v>
      </c>
    </row>
    <row r="138" spans="1:17" x14ac:dyDescent="0.2">
      <c r="A138" s="1">
        <v>19</v>
      </c>
    </row>
    <row r="139" spans="1:17" x14ac:dyDescent="0.2">
      <c r="A139" s="1">
        <v>20</v>
      </c>
    </row>
    <row r="140" spans="1:17" x14ac:dyDescent="0.2">
      <c r="A140" s="1">
        <v>21</v>
      </c>
    </row>
    <row r="154" spans="4:4" ht="15" x14ac:dyDescent="0.2">
      <c r="D154" s="53"/>
    </row>
  </sheetData>
  <mergeCells count="4">
    <mergeCell ref="C131:C135"/>
    <mergeCell ref="B106:E106"/>
    <mergeCell ref="B45:E47"/>
    <mergeCell ref="B103:E105"/>
  </mergeCells>
  <phoneticPr fontId="13" type="noConversion"/>
  <dataValidations count="4">
    <dataValidation type="list" allowBlank="1" showInputMessage="1" showErrorMessage="1" sqref="D7" xr:uid="{1B6AB5DA-C886-49DB-B595-2A00ECFC179A}">
      <formula1>$AF$12:$AF$22</formula1>
    </dataValidation>
    <dataValidation type="list" allowBlank="1" showInputMessage="1" showErrorMessage="1" sqref="D6" xr:uid="{4EF1791B-5D50-4DC2-BF5B-48345CFBEF84}">
      <formula1>$AD$12:$AD$13</formula1>
    </dataValidation>
    <dataValidation type="list" allowBlank="1" showInputMessage="1" showErrorMessage="1" sqref="D8" xr:uid="{9D5E00B0-2091-4F46-80ED-896767A95543}">
      <formula1>$AF$12:$AF$16</formula1>
    </dataValidation>
    <dataValidation type="list" allowBlank="1" showInputMessage="1" showErrorMessage="1" sqref="D10" xr:uid="{093255FD-58FA-4BCE-B421-D23D69174529}">
      <formula1>$AC$12:$AC$13</formula1>
    </dataValidation>
  </dataValidations>
  <pageMargins left="0.31496062992125984" right="0.31496062992125984" top="0.74803149606299213" bottom="0.74803149606299213" header="0.31496062992125984" footer="0.27559055118110237"/>
  <pageSetup paperSize="9" scale="48" orientation="landscape" r:id="rId1"/>
  <headerFooter>
    <oddHeader>&amp;L&amp;G&amp;R&amp;G</oddHeader>
    <oddFooter>&amp;C&amp;"Arial,Normal"BayWa r.e. Solar Systems SLU | C/ Dr. Fleming 6, 08017 Barcelona | distribucion@baywa-re.es | www.solar-planit.es</oddFooter>
  </headerFooter>
  <ignoredErrors>
    <ignoredError sqref="E19" formula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5E79A-171F-4695-8076-538A585D3AD8}">
  <dimension ref="A1"/>
  <sheetViews>
    <sheetView showGridLines="0" showRowColHeaders="0" zoomScale="10" zoomScaleNormal="10" workbookViewId="0"/>
  </sheetViews>
  <sheetFormatPr baseColWidth="10" defaultColWidth="11.5703125" defaultRowHeight="15" x14ac:dyDescent="0.25"/>
  <sheetData/>
  <pageMargins left="0.7" right="0.7" top="0.75" bottom="0.75" header="0.3" footer="0.3"/>
  <pageSetup orientation="portrait" horizontalDpi="200" verticalDpi="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BC697123B04249BD2A574BEBDB8406" ma:contentTypeVersion="27" ma:contentTypeDescription="Create a new document." ma:contentTypeScope="" ma:versionID="ed5c72ba0f1e57efa8bd4f3631dd1aac">
  <xsd:schema xmlns:xsd="http://www.w3.org/2001/XMLSchema" xmlns:xs="http://www.w3.org/2001/XMLSchema" xmlns:p="http://schemas.microsoft.com/office/2006/metadata/properties" xmlns:ns1="http://schemas.microsoft.com/sharepoint/v3" xmlns:ns2="a1086daa-3016-4fe4-8513-917da0e83bf1" xmlns:ns3="f587d44e-f224-419a-a9ad-650391cc6fc9" xmlns:ns4="770c2fb1-1bc3-4aa2-8230-53f54aed4c0b" targetNamespace="http://schemas.microsoft.com/office/2006/metadata/properties" ma:root="true" ma:fieldsID="8bd7cabde6a964d04830f361741b9ac6" ns1:_="" ns2:_="" ns3:_="" ns4:_="">
    <xsd:import namespace="http://schemas.microsoft.com/sharepoint/v3"/>
    <xsd:import namespace="a1086daa-3016-4fe4-8513-917da0e83bf1"/>
    <xsd:import namespace="f587d44e-f224-419a-a9ad-650391cc6fc9"/>
    <xsd:import namespace="770c2fb1-1bc3-4aa2-8230-53f54aed4c0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1:_ip_UnifiedCompliancePolicyProperties" minOccurs="0"/>
                <xsd:element ref="ns1:_ip_UnifiedCompliancePolicyUIAction" minOccurs="0"/>
                <xsd:element ref="ns2:MediaServiceObjectDetectorVersions" minOccurs="0"/>
                <xsd:element ref="ns2:MediaServiceSearchProperties" minOccurs="0"/>
                <xsd:element ref="ns2:Categoria" minOccurs="0"/>
                <xsd:element ref="ns2:Status" minOccurs="0"/>
                <xsd:element ref="ns2:_x00c1_rea" minOccurs="0"/>
                <xsd:element ref="ns2:Owner" minOccurs="0"/>
                <xsd:element ref="ns2:Grado" minOccurs="0"/>
                <xsd:element ref="ns2:d5c9e6512e514dd29e1eca78d93237d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86daa-3016-4fe4-8513-917da0e83b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672bf6e-e923-46e3-8ab0-51e7db781b7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ategoria" ma:index="28" nillable="true" ma:displayName="Categoria" ma:format="Dropdown" ma:internalName="Categoria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Templates"/>
                        <xsd:enumeration value="Contratos clientes"/>
                        <xsd:enumeration value="Contratos proveedores"/>
                        <xsd:enumeration value="Procedimientos"/>
                        <xsd:enumeration value="Guías"/>
                        <xsd:enumeration value="Políticas"/>
                        <xsd:enumeration value="Doc Clientes"/>
                        <xsd:enumeration value="Consultas"/>
                        <xsd:enumeration value="Doc Proveedores"/>
                        <xsd:enumeration value="Reports"/>
                        <xsd:enumeration value="Documentos ESSY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Status" ma:index="29" nillable="true" ma:displayName="Status" ma:format="Dropdown" ma:indexed="true" ma:internalName="Status">
      <xsd:simpleType>
        <xsd:union memberTypes="dms:Text">
          <xsd:simpleType>
            <xsd:restriction base="dms:Choice">
              <xsd:enumeration value="Draft"/>
              <xsd:enumeration value="Aprobado"/>
              <xsd:enumeration value="Rechazado"/>
              <xsd:enumeration value="Pendiente Revisión"/>
              <xsd:enumeration value="Old"/>
              <xsd:enumeration value="Backup"/>
            </xsd:restriction>
          </xsd:simpleType>
        </xsd:union>
      </xsd:simpleType>
    </xsd:element>
    <xsd:element name="_x00c1_rea" ma:index="30" nillable="true" ma:displayName="Área" ma:default="Ventas" ma:format="Dropdown" ma:internalName="_x00c1_rea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ompliance"/>
                        <xsd:enumeration value="ESG"/>
                        <xsd:enumeration value="Legal"/>
                        <xsd:enumeration value="Calidad"/>
                        <xsd:enumeration value="Analytics"/>
                        <xsd:enumeration value="Corporate - ESSY"/>
                        <xsd:enumeration value="Venta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Owner" ma:index="31" nillable="true" ma:displayName="Owner" ma:format="Dropdown" ma:list="UserInfo" ma:SharePointGroup="0" ma:internalName="Own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Grado" ma:index="32" nillable="true" ma:displayName="Grado" ma:format="Dropdown" ma:internalName="Grado">
      <xsd:simpleType>
        <xsd:restriction base="dms:Choice">
          <xsd:enumeration value="Interno"/>
          <xsd:enumeration value="Externo"/>
          <xsd:enumeration value="Confidencial"/>
        </xsd:restriction>
      </xsd:simpleType>
    </xsd:element>
    <xsd:element name="d5c9e6512e514dd29e1eca78d93237dd" ma:index="34" nillable="true" ma:taxonomy="true" ma:internalName="d5c9e6512e514dd29e1eca78d93237dd" ma:taxonomyFieldName="Test" ma:displayName="Test" ma:default="" ma:fieldId="{d5c9e651-2e51-4dd2-9e1e-ca78d93237dd}" ma:sspId="c672bf6e-e923-46e3-8ab0-51e7db781b75" ma:termSetId="e77f7f98-6210-4051-94b3-7a1a452b6aca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7d44e-f224-419a-a9ad-650391cc6fc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0c2fb1-1bc3-4aa2-8230-53f54aed4c0b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d13b94a7-6d92-48d2-a1c6-d688fb8e2d83}" ma:internalName="TaxCatchAll" ma:showField="CatchAllData" ma:web="f587d44e-f224-419a-a9ad-650391cc6f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k m J y U E R + E k 6 o A A A A + A A A A B I A H A B D b 2 5 m a W c v U G F j a 2 F n Z S 5 4 b W w g o h g A K K A U A A A A A A A A A A A A A A A A A A A A A A A A A A A A h Y / R C o I w G I V f R X b v N s 1 Q 5 H d e R H c J g R D d j r l 0 p D P c b L 5 b F z 1 S r 5 B Q V n d d n s N 3 4 D u P 2 x 3 y q W u 9 q x y M 6 n W G A k y R J 7 X o K 6 X r D I 3 2 5 C c o Z 7 D n 4 s x r 6 c 2 w N u l k V I Y a a y 8 p I c 4 5 7 F a 4 H 2 o S U h q Q Y 7 E r R S M 7 7 i t t L N d C o s + q + r 9 C D A 4 v G R b i O M H r O K I 4 S g I g S w 2 F 0 l 8 k n I 0 x B f J T w m Z s 7 T h I J o 2 / L Y E s E c j 7 B X s C U E s D B B Q A A g A I A J J i c l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S Y n J Q K I p H u A 4 A A A A R A A A A E w A c A E Z v c m 1 1 b G F z L 1 N l Y 3 R p b 2 4 x L m 0 g o h g A K K A U A A A A A A A A A A A A A A A A A A A A A A A A A A A A K 0 5 N L s n M z 1 M I h t C G 1 g B Q S w E C L Q A U A A I A C A C S Y n J Q R H 4 S T q g A A A D 4 A A A A E g A A A A A A A A A A A A A A A A A A A A A A Q 2 9 u Z m l n L 1 B h Y 2 t h Z 2 U u e G 1 s U E s B A i 0 A F A A C A A g A k m J y U A / K 6 a u k A A A A 6 Q A A A B M A A A A A A A A A A A A A A A A A 9 A A A A F t D b 2 5 0 Z W 5 0 X 1 R 5 c G V z X S 5 4 b W x Q S w E C L Q A U A A I A C A C S Y n J Q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8 i 3 I z h c Q o 0 6 9 s 9 l + L m W H w g A A A A A C A A A A A A A D Z g A A w A A A A B A A A A C f p x j w T K 2 1 r 3 3 3 X k c R N M B W A A A A A A S A A A C g A A A A E A A A A O 5 X s 4 3 6 Z / z F / N k 3 E c i J j J F Q A A A A S E A r 1 F a h k 0 A o c A N Z / u P D 2 L Y i 4 Y L / 3 8 P 6 z 3 r u 1 Q R M v r 9 P f u G a R 7 t U B E Q P c J Q F 3 x K n N 4 G 6 V v 5 C K r K B 2 K B q e z j o s X X p r + I 4 M D k B B F R 5 C V F h 3 K M U A A A A E + z U 2 P m 3 U n m Q b i o d V J s 7 U 6 4 Q 4 T g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587d44e-f224-419a-a9ad-650391cc6fc9">
      <UserInfo>
        <DisplayName>Daniel Roca</DisplayName>
        <AccountId>12</AccountId>
        <AccountType/>
      </UserInfo>
    </SharedWithUsers>
    <lcf76f155ced4ddcb4097134ff3c332f xmlns="a1086daa-3016-4fe4-8513-917da0e83bf1">
      <Terms xmlns="http://schemas.microsoft.com/office/infopath/2007/PartnerControls"/>
    </lcf76f155ced4ddcb4097134ff3c332f>
    <TaxCatchAll xmlns="770c2fb1-1bc3-4aa2-8230-53f54aed4c0b" xsi:nil="true"/>
    <_ip_UnifiedCompliancePolicyUIAction xmlns="http://schemas.microsoft.com/sharepoint/v3" xsi:nil="true"/>
    <_ip_UnifiedCompliancePolicyProperties xmlns="http://schemas.microsoft.com/sharepoint/v3" xsi:nil="true"/>
    <Owner xmlns="a1086daa-3016-4fe4-8513-917da0e83bf1">
      <UserInfo>
        <DisplayName/>
        <AccountId xsi:nil="true"/>
        <AccountType/>
      </UserInfo>
    </Owner>
    <Status xmlns="a1086daa-3016-4fe4-8513-917da0e83bf1" xsi:nil="true"/>
    <Categoria xmlns="a1086daa-3016-4fe4-8513-917da0e83bf1" xsi:nil="true"/>
    <Grado xmlns="a1086daa-3016-4fe4-8513-917da0e83bf1" xsi:nil="true"/>
    <d5c9e6512e514dd29e1eca78d93237dd xmlns="a1086daa-3016-4fe4-8513-917da0e83bf1">
      <Terms xmlns="http://schemas.microsoft.com/office/infopath/2007/PartnerControls"/>
    </d5c9e6512e514dd29e1eca78d93237dd>
    <_x00c1_rea xmlns="a1086daa-3016-4fe4-8513-917da0e83bf1" xsi:nil="true"/>
  </documentManagement>
</p:properties>
</file>

<file path=customXml/itemProps1.xml><?xml version="1.0" encoding="utf-8"?>
<ds:datastoreItem xmlns:ds="http://schemas.openxmlformats.org/officeDocument/2006/customXml" ds:itemID="{0DE993F8-7E1D-4B16-A405-B0254B0954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4202DD9-649D-4A3D-9AA3-DA4BB19C48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1086daa-3016-4fe4-8513-917da0e83bf1"/>
    <ds:schemaRef ds:uri="f587d44e-f224-419a-a9ad-650391cc6fc9"/>
    <ds:schemaRef ds:uri="770c2fb1-1bc3-4aa2-8230-53f54aed4c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F6DFC04-44E4-4C8C-AA38-6A0160EE1F04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8B27E229-45D7-42E4-A76C-92886B74E3E1}">
  <ds:schemaRefs>
    <ds:schemaRef ds:uri="http://schemas.openxmlformats.org/package/2006/metadata/core-properties"/>
    <ds:schemaRef ds:uri="a1086daa-3016-4fe4-8513-917da0e83bf1"/>
    <ds:schemaRef ds:uri="http://purl.org/dc/elements/1.1/"/>
    <ds:schemaRef ds:uri="http://purl.org/dc/terms/"/>
    <ds:schemaRef ds:uri="http://schemas.microsoft.com/sharepoint/v3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770c2fb1-1bc3-4aa2-8230-53f54aed4c0b"/>
    <ds:schemaRef ds:uri="f587d44e-f224-419a-a9ad-650391cc6fc9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c5d35081-d88e-4d27-8c32-8cc2e4c61c12}" enabled="0" method="" siteId="{c5d35081-d88e-4d27-8c32-8cc2e4c61c1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Hoja4</vt:lpstr>
      <vt:lpstr>Teja_Horizontal</vt:lpstr>
      <vt:lpstr>Teja_Vertical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2024-03-18T12:49:24Z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0x0101001BBC697123B04249BD2A574BEBDB8406</vt:lpwstr>
  </property>
  <property fmtid="{D5CDD505-2E9C-101B-9397-08002B2CF9AE}" pid="3" name="MediaServiceImageTags">
    <vt:lpwstr/>
  </property>
  <property fmtid="{D5CDD505-2E9C-101B-9397-08002B2CF9AE}" pid="4" name="Test">
    <vt:lpwstr/>
  </property>
</Properties>
</file>